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ast\Desktop\"/>
    </mc:Choice>
  </mc:AlternateContent>
  <xr:revisionPtr revIDLastSave="0" documentId="8_{B08CF9A8-214F-4272-B17F-0F4EF1FA216E}" xr6:coauthVersionLast="47" xr6:coauthVersionMax="47" xr10:uidLastSave="{00000000-0000-0000-0000-000000000000}"/>
  <bookViews>
    <workbookView xWindow="-96" yWindow="-96" windowWidth="23232" windowHeight="12432" xr2:uid="{666E897B-8A3D-43FD-A8C2-30F59EC6F390}"/>
  </bookViews>
  <sheets>
    <sheet name="BuscarX (Xlookup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J16" i="1" a="1"/>
  <c r="J16" i="1" s="1"/>
  <c r="J15" i="1"/>
  <c r="J15" i="1" a="1"/>
  <c r="J14" i="1"/>
  <c r="J13" i="1"/>
  <c r="J12" i="1"/>
  <c r="J11" i="1"/>
  <c r="J10" i="1"/>
  <c r="J9" i="1"/>
  <c r="J8" i="1" a="1"/>
  <c r="J8" i="1" s="1"/>
  <c r="J7" i="1"/>
  <c r="J7" i="1" a="1"/>
  <c r="J6" i="1" a="1"/>
  <c r="J6" i="1" s="1"/>
  <c r="J5" i="1" a="1"/>
  <c r="J5" i="1" s="1"/>
  <c r="K17" i="1"/>
  <c r="K14" i="1"/>
  <c r="K10" i="1"/>
  <c r="K16" i="1"/>
  <c r="K13" i="1"/>
  <c r="K9" i="1"/>
  <c r="K6" i="1"/>
  <c r="K12" i="1"/>
  <c r="K8" i="1"/>
  <c r="K15" i="1"/>
  <c r="K5" i="1"/>
  <c r="K11" i="1"/>
  <c r="K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<sst xmlns="http://schemas.openxmlformats.org/spreadsheetml/2006/main" count="46" uniqueCount="38">
  <si>
    <t>Conociendo XlookUp</t>
  </si>
  <si>
    <t>duarteanalitica.com</t>
  </si>
  <si>
    <t>Sales Person</t>
  </si>
  <si>
    <t>No. Customers</t>
  </si>
  <si>
    <t>Net Sales</t>
  </si>
  <si>
    <t>Profit / Loss</t>
  </si>
  <si>
    <t>Lookup</t>
  </si>
  <si>
    <t>Question</t>
  </si>
  <si>
    <t>Answer</t>
  </si>
  <si>
    <t>Formula</t>
  </si>
  <si>
    <t>Joseph</t>
  </si>
  <si>
    <t>Jackie</t>
  </si>
  <si>
    <t>¿Qué son las ventas netas?</t>
  </si>
  <si>
    <t>John</t>
  </si>
  <si>
    <t>¿De quién son estas ventas?</t>
  </si>
  <si>
    <t>Josh</t>
  </si>
  <si>
    <t>¿Quién tiene más ventas?</t>
  </si>
  <si>
    <t>Jamie</t>
  </si>
  <si>
    <t>¿Quién tiene tantos clientes?</t>
  </si>
  <si>
    <t>¿Quién es la última persona en tener tantos clientes?</t>
  </si>
  <si>
    <t>Johnson</t>
  </si>
  <si>
    <t>¿De quién son las ventas más cercanas a este número, pero no más?</t>
  </si>
  <si>
    <t>Jonathan</t>
  </si>
  <si>
    <t>Ju</t>
  </si>
  <si>
    <t>¿Cuál es el beneficio de la persona cuyo nombre comienza con esto?</t>
  </si>
  <si>
    <t>Jagjit</t>
  </si>
  <si>
    <t>¿Quién tiene menos ventas?</t>
  </si>
  <si>
    <t>Jairam</t>
  </si>
  <si>
    <t>¿Cuál es la venta para la última persona?</t>
  </si>
  <si>
    <t>Jessy</t>
  </si>
  <si>
    <t>¿Quién es la última persona?</t>
  </si>
  <si>
    <t>Javed</t>
  </si>
  <si>
    <t>¿Qué es H11 para Johnson?</t>
  </si>
  <si>
    <t>Jimmy</t>
  </si>
  <si>
    <t>¿Cuáles son las ventas netas de la segunda persona con este nombre?</t>
  </si>
  <si>
    <t>Juno</t>
  </si>
  <si>
    <t>Chandoo</t>
  </si>
  <si>
    <t>Karl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</si>
</sst>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Segoe UI Light"/>
      <family val="2"/>
    </font>
    <font>
      <sz val="24"/>
      <color theme="8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3" borderId="0" xfId="0" applyFont="1" applyFill="1"/>
    <xf numFmtId="0" fontId="3" fillId="4" borderId="0" xfId="0" applyFont="1" applyFill="1" applyAlignment="1">
      <alignment horizontal="center" vertical="center"/>
    </xf>
    <xf numFmtId="0" fontId="2" fillId="0" borderId="0" xfId="0" applyFont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vertical="top"/>
    </xf>
    <xf numFmtId="0" fontId="0" fillId="6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50FF16-1CD2-4F98-BA7F-C109FB5971BF}" name="sales3" displayName="sales3" ref="B4:E22" totalsRowShown="0">
  <autoFilter ref="B4:E22" xr:uid="{253E1F44-0961-4B08-80EE-AB24DD9D3D6B}"/>
  <tableColumns count="4">
    <tableColumn id="1" xr3:uid="{44B38D14-304A-45A9-906C-D3A0618B3AEC}" name="Sales Person"/>
    <tableColumn id="2" xr3:uid="{ED3F1B13-8E97-48E2-9D2C-F37747535DF6}" name="No. Customers"/>
    <tableColumn id="3" xr3:uid="{E620DF43-5CFD-43DC-A342-098E80206A46}" name="Net Sales"/>
    <tableColumn id="4" xr3:uid="{69C69BFE-DB24-4082-B6B4-93A3BA8175DB}" name="Profit / Los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B163-51B1-46DB-A598-75FD480B87CE}">
  <dimension ref="A1:K22"/>
  <sheetViews>
    <sheetView showGridLines="0" tabSelected="1" workbookViewId="0">
      <selection activeCell="J6" sqref="J6"/>
    </sheetView>
  </sheetViews>
  <sheetFormatPr baseColWidth="10" defaultColWidth="8.83984375" defaultRowHeight="14.4" x14ac:dyDescent="0.55000000000000004"/>
  <cols>
    <col min="1" max="1" width="3.26171875" customWidth="1"/>
    <col min="2" max="2" width="18" customWidth="1"/>
    <col min="3" max="3" width="16.41796875" bestFit="1" customWidth="1"/>
    <col min="4" max="4" width="12.41796875" bestFit="1" customWidth="1"/>
    <col min="5" max="5" width="14.578125" bestFit="1" customWidth="1"/>
    <col min="8" max="8" width="13.68359375" customWidth="1"/>
    <col min="9" max="9" width="55.578125" customWidth="1"/>
    <col min="10" max="10" width="18.41796875" customWidth="1"/>
    <col min="11" max="11" width="75.68359375" customWidth="1"/>
  </cols>
  <sheetData>
    <row r="1" spans="1:11" s="5" customFormat="1" ht="46.5" customHeight="1" x14ac:dyDescent="1.35">
      <c r="A1" s="1"/>
      <c r="B1" s="2" t="s">
        <v>0</v>
      </c>
      <c r="C1" s="1"/>
      <c r="D1" s="1"/>
      <c r="E1" s="1"/>
      <c r="F1" s="1"/>
      <c r="G1" s="1"/>
      <c r="H1" s="1"/>
      <c r="I1" s="1"/>
      <c r="J1" s="3"/>
      <c r="K1" s="4" t="s">
        <v>1</v>
      </c>
    </row>
    <row r="4" spans="1:11" x14ac:dyDescent="0.55000000000000004">
      <c r="B4" t="s">
        <v>2</v>
      </c>
      <c r="C4" t="s">
        <v>3</v>
      </c>
      <c r="D4" t="s">
        <v>4</v>
      </c>
      <c r="E4" t="s">
        <v>5</v>
      </c>
      <c r="G4" s="6"/>
      <c r="H4" s="7" t="s">
        <v>6</v>
      </c>
      <c r="I4" s="6" t="s">
        <v>7</v>
      </c>
      <c r="J4" s="7" t="s">
        <v>8</v>
      </c>
      <c r="K4" s="6" t="s">
        <v>9</v>
      </c>
    </row>
    <row r="5" spans="1:11" x14ac:dyDescent="0.55000000000000004">
      <c r="B5" t="s">
        <v>10</v>
      </c>
      <c r="C5">
        <v>8</v>
      </c>
      <c r="D5">
        <v>1592</v>
      </c>
      <c r="E5">
        <v>563</v>
      </c>
      <c r="G5" s="8">
        <v>1</v>
      </c>
      <c r="H5" s="8" t="s">
        <v>11</v>
      </c>
      <c r="I5" s="9" t="s">
        <v>12</v>
      </c>
      <c r="J5" s="8" cm="1">
        <f t="array" ref="J5">_xlfn.XLOOKUP(H5,sales3[Sales Person],sales3[Net Sales])</f>
        <v>1610</v>
      </c>
      <c r="K5" s="9" t="str">
        <f ca="1">_xlfn.FORMULATEXT(J5)</f>
        <v>=BUSCARX(H5;sales3[Sales Person];sales3[Net Sales])</v>
      </c>
    </row>
    <row r="6" spans="1:11" x14ac:dyDescent="0.55000000000000004">
      <c r="B6" t="s">
        <v>13</v>
      </c>
      <c r="C6">
        <v>8</v>
      </c>
      <c r="D6">
        <v>1088</v>
      </c>
      <c r="E6">
        <v>397</v>
      </c>
      <c r="G6" s="10">
        <v>2</v>
      </c>
      <c r="H6" s="10">
        <v>2133</v>
      </c>
      <c r="I6" s="11" t="s">
        <v>14</v>
      </c>
      <c r="J6" s="10" t="str" cm="1">
        <f t="array" ref="J6">_xlfn.XLOOKUP(H6,sales3[Net Sales],sales3[Sales Person])</f>
        <v>Jamie</v>
      </c>
      <c r="K6" s="11" t="str">
        <f ca="1">_xlfn.FORMULATEXT(J6)</f>
        <v>=BUSCARX(H6;sales3[Net Sales];sales3[Sales Person])</v>
      </c>
    </row>
    <row r="7" spans="1:11" x14ac:dyDescent="0.55000000000000004">
      <c r="B7" t="s">
        <v>15</v>
      </c>
      <c r="C7">
        <v>8</v>
      </c>
      <c r="D7">
        <v>1680</v>
      </c>
      <c r="E7">
        <v>753</v>
      </c>
      <c r="G7" s="8">
        <v>3</v>
      </c>
      <c r="H7" s="8"/>
      <c r="I7" s="9" t="s">
        <v>16</v>
      </c>
      <c r="J7" s="8" t="str" cm="1">
        <f t="array" ref="J7">_xlfn.XLOOKUP(MAX(sales3[Net Sales]),sales3[Net Sales],sales3[Sales Person])</f>
        <v>Jamie</v>
      </c>
      <c r="K7" s="9" t="str">
        <f ca="1">_xlfn.FORMULATEXT(J7)</f>
        <v>=BUSCARX(MAX(sales3[Net Sales]);sales3[Net Sales];sales3[Sales Person])</v>
      </c>
    </row>
    <row r="8" spans="1:11" x14ac:dyDescent="0.55000000000000004">
      <c r="B8" t="s">
        <v>17</v>
      </c>
      <c r="C8">
        <v>9</v>
      </c>
      <c r="D8">
        <v>2133</v>
      </c>
      <c r="E8">
        <v>923</v>
      </c>
      <c r="G8" s="10">
        <v>4</v>
      </c>
      <c r="H8" s="10">
        <v>8</v>
      </c>
      <c r="I8" s="11" t="s">
        <v>18</v>
      </c>
      <c r="J8" s="10" t="str" cm="1">
        <f t="array" ref="J8">_xlfn.XLOOKUP(H8,sales3[No. Customers],sales3[Sales Person])</f>
        <v>Joseph</v>
      </c>
      <c r="K8" s="11" t="str">
        <f t="shared" ref="K8:K16" ca="1" si="0">_xlfn.FORMULATEXT(J8)</f>
        <v>=BUSCARX(H8;sales3[No. Customers];sales3[Sales Person])</v>
      </c>
    </row>
    <row r="9" spans="1:11" x14ac:dyDescent="0.55000000000000004">
      <c r="B9" t="s">
        <v>11</v>
      </c>
      <c r="C9">
        <v>10</v>
      </c>
      <c r="D9">
        <v>1610</v>
      </c>
      <c r="E9">
        <v>579</v>
      </c>
      <c r="G9" s="8">
        <v>5</v>
      </c>
      <c r="H9" s="8">
        <v>8</v>
      </c>
      <c r="I9" s="9" t="s">
        <v>19</v>
      </c>
      <c r="J9" s="8" t="str">
        <f>_xlfn.XLOOKUP(H9,sales3[No. Customers],sales3[Sales Person],,0,-1)</f>
        <v>Jamie</v>
      </c>
      <c r="K9" s="9" t="str">
        <f t="shared" ca="1" si="0"/>
        <v>=BUSCARX(H9;sales3[No. Customers];sales3[Sales Person];;0;-1)</v>
      </c>
    </row>
    <row r="10" spans="1:11" x14ac:dyDescent="0.55000000000000004">
      <c r="B10" t="s">
        <v>20</v>
      </c>
      <c r="C10">
        <v>10</v>
      </c>
      <c r="D10">
        <v>1540</v>
      </c>
      <c r="E10">
        <v>570</v>
      </c>
      <c r="G10" s="10">
        <v>6</v>
      </c>
      <c r="H10" s="10">
        <v>1800</v>
      </c>
      <c r="I10" s="11" t="s">
        <v>21</v>
      </c>
      <c r="J10" s="10" t="str">
        <f>_xlfn.XLOOKUP(H10,sales3[Net Sales],sales3[Sales Person],"value not found",-1)</f>
        <v>Jagjit</v>
      </c>
      <c r="K10" s="11" t="str">
        <f t="shared" ca="1" si="0"/>
        <v>=BUSCARX(H10;sales3[Net Sales];sales3[Sales Person];"value not found";-1)</v>
      </c>
    </row>
    <row r="11" spans="1:11" x14ac:dyDescent="0.55000000000000004">
      <c r="B11" t="s">
        <v>22</v>
      </c>
      <c r="C11">
        <v>7</v>
      </c>
      <c r="D11">
        <v>1316</v>
      </c>
      <c r="E11">
        <v>428</v>
      </c>
      <c r="G11" s="8">
        <v>7</v>
      </c>
      <c r="H11" s="8" t="s">
        <v>23</v>
      </c>
      <c r="I11" s="9" t="s">
        <v>24</v>
      </c>
      <c r="J11" s="8">
        <f>_xlfn.XLOOKUP(H11&amp;"*",sales3[Sales Person],sales3[Profit / Loss],,2)</f>
        <v>1023</v>
      </c>
      <c r="K11" s="9" t="str">
        <f t="shared" ca="1" si="0"/>
        <v>=BUSCARX(H11&amp;"*";sales3[Sales Person];sales3[Profit / Loss];;2)</v>
      </c>
    </row>
    <row r="12" spans="1:11" x14ac:dyDescent="0.55000000000000004">
      <c r="B12" t="s">
        <v>25</v>
      </c>
      <c r="C12">
        <v>7</v>
      </c>
      <c r="D12">
        <v>1799</v>
      </c>
      <c r="E12">
        <v>709</v>
      </c>
      <c r="G12" s="10">
        <v>8</v>
      </c>
      <c r="H12" s="10"/>
      <c r="I12" s="11" t="s">
        <v>26</v>
      </c>
      <c r="J12" s="10" t="str">
        <f>_xlfn.XLOOKUP(0,sales3[Net Sales],sales3[Sales Person],,1)</f>
        <v>Jimmy</v>
      </c>
      <c r="K12" s="11" t="str">
        <f t="shared" ca="1" si="0"/>
        <v>=BUSCARX(0;sales3[Net Sales];sales3[Sales Person];;1)</v>
      </c>
    </row>
    <row r="13" spans="1:11" x14ac:dyDescent="0.55000000000000004">
      <c r="B13" t="s">
        <v>27</v>
      </c>
      <c r="C13">
        <v>8</v>
      </c>
      <c r="D13">
        <v>1624</v>
      </c>
      <c r="E13">
        <v>621</v>
      </c>
      <c r="G13" s="8">
        <v>9</v>
      </c>
      <c r="H13" s="8"/>
      <c r="I13" s="9" t="s">
        <v>28</v>
      </c>
      <c r="J13" s="8">
        <f>_xlfn.XLOOKUP("*",sales3[Sales Person],sales3[Net Sales],,2,-1)</f>
        <v>1415</v>
      </c>
      <c r="K13" s="9" t="str">
        <f t="shared" ca="1" si="0"/>
        <v>=BUSCARX("*";sales3[Sales Person];sales3[Net Sales];;2;-1)</v>
      </c>
    </row>
    <row r="14" spans="1:11" x14ac:dyDescent="0.55000000000000004">
      <c r="B14" t="s">
        <v>29</v>
      </c>
      <c r="C14">
        <v>6</v>
      </c>
      <c r="D14">
        <v>726</v>
      </c>
      <c r="E14">
        <v>236</v>
      </c>
      <c r="G14" s="10">
        <v>10</v>
      </c>
      <c r="H14" s="10"/>
      <c r="I14" s="11" t="s">
        <v>30</v>
      </c>
      <c r="J14" s="10" t="str">
        <f>_xlfn.XLOOKUP("*",sales3[Sales Person], sales3[Sales Person],,2,-1)</f>
        <v>Karl</v>
      </c>
      <c r="K14" s="11" t="str">
        <f t="shared" ca="1" si="0"/>
        <v>=BUSCARX("*";sales3[Sales Person]; sales3[Sales Person];;2;-1)</v>
      </c>
    </row>
    <row r="15" spans="1:11" x14ac:dyDescent="0.55000000000000004">
      <c r="B15" t="s">
        <v>31</v>
      </c>
      <c r="C15">
        <v>9</v>
      </c>
      <c r="D15">
        <v>2277</v>
      </c>
      <c r="E15">
        <v>966</v>
      </c>
      <c r="G15" s="8">
        <v>11</v>
      </c>
      <c r="H15" s="8" t="s">
        <v>4</v>
      </c>
      <c r="I15" s="9" t="s">
        <v>32</v>
      </c>
      <c r="J15" s="8" cm="1">
        <f t="array" ref="J15">_xlfn.XLOOKUP("Johnson",sales3[Sales Person],_xlfn.XLOOKUP(H15,sales3[#Headers],sales3[]))</f>
        <v>1540</v>
      </c>
      <c r="K15" s="9" t="str">
        <f t="shared" ca="1" si="0"/>
        <v>=BUSCARX("Johnson";sales3[Sales Person];BUSCARX(H15;sales3[#Encabezados];sales3))</v>
      </c>
    </row>
    <row r="16" spans="1:11" ht="28.8" x14ac:dyDescent="0.55000000000000004">
      <c r="B16" t="s">
        <v>33</v>
      </c>
      <c r="C16">
        <v>6</v>
      </c>
      <c r="D16">
        <v>714</v>
      </c>
      <c r="E16">
        <v>221</v>
      </c>
      <c r="G16" s="10">
        <v>12</v>
      </c>
      <c r="H16" s="10" t="s">
        <v>17</v>
      </c>
      <c r="I16" s="11" t="s">
        <v>34</v>
      </c>
      <c r="J16" s="10" cm="1">
        <f t="array" ref="J16">_xlfn.XLOOKUP(H16&amp;"2",_xlfn._xlws.FILTER(sales3[Sales Person],sales3[Sales Person]=H16)&amp;_xlfn.SEQUENCE(3),_xlfn._xlws.FILTER(sales3[Net Sales],sales3[Sales Person]=H16))</f>
        <v>2724</v>
      </c>
      <c r="K16" s="12" t="str">
        <f t="shared" ca="1" si="0"/>
        <v>=BUSCARX(H16&amp;"2";FILTRAR(sales3[Sales Person];sales3[Sales Person]=H16)&amp;SECUENCIA(3);FILTRAR(sales3[Net Sales];sales3[Sales Person]=H16))</v>
      </c>
    </row>
    <row r="17" spans="2:11" x14ac:dyDescent="0.55000000000000004">
      <c r="B17" t="s">
        <v>35</v>
      </c>
      <c r="C17">
        <v>9</v>
      </c>
      <c r="D17">
        <v>2682</v>
      </c>
      <c r="E17">
        <v>1023</v>
      </c>
      <c r="G17" s="8">
        <v>13</v>
      </c>
      <c r="H17" s="8" t="s">
        <v>36</v>
      </c>
      <c r="I17" s="9" t="s">
        <v>12</v>
      </c>
      <c r="J17" s="8" t="str">
        <f>_xlfn.XLOOKUP(H17,sales3[Sales Person],sales3[Net Sales],"Valor no encontrado")</f>
        <v>Valor no encontrado</v>
      </c>
      <c r="K17" s="9" t="str">
        <f ca="1">_xlfn.FORMULATEXT(J17)</f>
        <v>=BUSCARX(H17;sales3[Sales Person];sales3[Net Sales];"Valor no encontrado")</v>
      </c>
    </row>
    <row r="18" spans="2:11" x14ac:dyDescent="0.55000000000000004">
      <c r="B18" t="s">
        <v>17</v>
      </c>
      <c r="C18">
        <v>8</v>
      </c>
      <c r="D18">
        <v>2724</v>
      </c>
      <c r="E18">
        <v>1498</v>
      </c>
    </row>
    <row r="19" spans="2:11" x14ac:dyDescent="0.55000000000000004">
      <c r="B19" t="s">
        <v>31</v>
      </c>
      <c r="C19">
        <v>9</v>
      </c>
      <c r="D19">
        <v>1779</v>
      </c>
      <c r="E19">
        <v>551</v>
      </c>
    </row>
    <row r="20" spans="2:11" x14ac:dyDescent="0.55000000000000004">
      <c r="B20" t="s">
        <v>17</v>
      </c>
      <c r="C20">
        <v>11</v>
      </c>
      <c r="D20">
        <v>1497</v>
      </c>
      <c r="E20">
        <v>554</v>
      </c>
    </row>
    <row r="21" spans="2:11" x14ac:dyDescent="0.55000000000000004">
      <c r="B21" t="s">
        <v>20</v>
      </c>
      <c r="C21">
        <v>12</v>
      </c>
      <c r="D21">
        <v>2652</v>
      </c>
      <c r="E21">
        <v>1379</v>
      </c>
    </row>
    <row r="22" spans="2:11" x14ac:dyDescent="0.55000000000000004">
      <c r="B22" t="s">
        <v>37</v>
      </c>
      <c r="C22">
        <v>7</v>
      </c>
      <c r="D22">
        <v>1415</v>
      </c>
      <c r="E22">
        <v>792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BuscarX (Xlookup)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Analitica SRL</dc:creator>
  <cp:lastModifiedBy>DA Analitica SRL</cp:lastModifiedBy>
  <dcterms:created xsi:type="dcterms:W3CDTF">2022-01-25T12:25:07Z</dcterms:created>
  <dcterms:modified xsi:type="dcterms:W3CDTF">2022-01-25T12:25:19Z</dcterms:modified>
</cp:coreProperties>
</file>